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Data" sheetId="2" state="visible" r:id="rId2"/>
    <sheet name="Read me" sheetId="3" state="visible" r:id="rId3"/>
  </sheets>
  <definedNames>
    <definedName name="_xlnm.Print_Area" localSheetId="0">'Dashboard'!$A$1:$S$33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yyyy-mm-dd"/>
    <numFmt numFmtId="165" formatCode="mmm yyyy"/>
    <numFmt numFmtId="166" formatCode="&quot;€&quot; #,##0;-&quot;€&quot; #,##0"/>
    <numFmt numFmtId="167" formatCode="&quot;€&quot; #,##0.00"/>
    <numFmt numFmtId="168" formatCode="0.0%"/>
    <numFmt numFmtId="169" formatCode="&quot;▲&quot; 0.0%;&quot;▼&quot; 0.0%;0.0%"/>
    <numFmt numFmtId="170" formatCode="&quot;▲&quot; 0.0&quot; pp&quot;;&quot;▼&quot; 0.0&quot; pp&quot;;0.0&quot; pp&quot;"/>
    <numFmt numFmtId="171" formatCode="&quot;Jan to &quot;mmm yyyy"/>
  </numFmts>
  <fonts count="19">
    <font>
      <name val="Calibri"/>
      <family val="2"/>
      <color theme="1"/>
      <sz val="11"/>
      <scheme val="minor"/>
    </font>
    <font>
      <name val="Calibri"/>
      <b val="1"/>
      <color rgb="0014201B"/>
      <sz val="16"/>
    </font>
    <font>
      <name val="Calibri"/>
      <i val="1"/>
      <color rgb="006B7A73"/>
      <sz val="10.5"/>
    </font>
    <font>
      <name val="Calibri"/>
      <b val="1"/>
      <color rgb="00FFFFFF"/>
      <sz val="11"/>
    </font>
    <font>
      <name val="Calibri"/>
      <color rgb="0014201B"/>
      <sz val="11"/>
    </font>
    <font>
      <name val="Calibri"/>
      <color rgb="006B7A73"/>
      <sz val="11"/>
    </font>
    <font>
      <name val="Calibri"/>
      <i val="1"/>
      <color rgb="006B7A73"/>
      <sz val="10"/>
    </font>
    <font>
      <name val="Calibri"/>
      <b val="1"/>
      <color rgb="0014201B"/>
      <sz val="20"/>
    </font>
    <font>
      <name val="Calibri"/>
      <b val="1"/>
      <color rgb="0014201B"/>
      <sz val="12"/>
    </font>
    <font>
      <name val="Calibri"/>
      <b val="1"/>
      <color rgb="0014201B"/>
      <sz val="13"/>
    </font>
    <font>
      <name val="Calibri"/>
      <color rgb="00FFFFFF"/>
      <sz val="8"/>
    </font>
    <font>
      <name val="Calibri"/>
      <b val="1"/>
      <color rgb="00FFFFFF"/>
      <sz val="10.5"/>
    </font>
    <font>
      <name val="Calibri"/>
      <b val="1"/>
      <color rgb="0014201B"/>
      <sz val="15"/>
    </font>
    <font>
      <name val="Calibri"/>
      <b val="1"/>
      <color rgb="0014201B"/>
      <sz val="11"/>
    </font>
    <font>
      <name val="Calibri"/>
      <i val="1"/>
      <color rgb="006B7A73"/>
      <sz val="9.5"/>
    </font>
    <font>
      <name val="Calibri"/>
      <color rgb="006B7A73"/>
      <sz val="10.5"/>
    </font>
    <font>
      <name val="Calibri"/>
      <b val="1"/>
      <color rgb="0014201B"/>
      <sz val="14"/>
    </font>
    <font>
      <name val="Calibri"/>
      <color rgb="006B7A73"/>
      <sz val="9.5"/>
    </font>
    <font>
      <name val="Calibri"/>
      <b val="1"/>
      <color rgb="0014201B"/>
      <sz val="22"/>
    </font>
  </fonts>
  <fills count="6">
    <fill>
      <patternFill/>
    </fill>
    <fill>
      <patternFill patternType="gray125"/>
    </fill>
    <fill>
      <patternFill patternType="solid">
        <fgColor rgb="0014201B"/>
        <bgColor rgb="0014201B"/>
      </patternFill>
    </fill>
    <fill>
      <patternFill patternType="solid">
        <fgColor rgb="006B7A73"/>
        <bgColor rgb="006B7A73"/>
      </patternFill>
    </fill>
    <fill>
      <patternFill patternType="solid">
        <fgColor rgb="00E6F7F1"/>
        <bgColor rgb="00E6F7F1"/>
      </patternFill>
    </fill>
    <fill>
      <patternFill patternType="solid">
        <fgColor rgb="00F3F5F4"/>
        <bgColor rgb="00F3F5F4"/>
      </patternFill>
    </fill>
  </fills>
  <borders count="5">
    <border>
      <left/>
      <right/>
      <top/>
      <bottom/>
      <diagonal/>
    </border>
    <border>
      <left style="thin">
        <color rgb="00D5DCD8"/>
      </left>
      <right style="thin">
        <color rgb="00D5DCD8"/>
      </right>
      <top style="thin">
        <color rgb="00D5DCD8"/>
      </top>
      <bottom style="thin">
        <color rgb="00D5DCD8"/>
      </bottom>
    </border>
    <border>
      <left style="medium">
        <color rgb="001DB584"/>
      </left>
      <right style="medium">
        <color rgb="001DB584"/>
      </right>
      <top style="medium">
        <color rgb="001DB584"/>
      </top>
      <bottom style="medium">
        <color rgb="001DB584"/>
      </bottom>
    </border>
    <border>
      <bottom style="thin">
        <color rgb="00D5DCD8"/>
      </bottom>
    </border>
    <border>
      <bottom style="medium">
        <color rgb="001DB584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0" fontId="8" fillId="0" borderId="0" pivotButton="0" quotePrefix="0" xfId="0"/>
    <xf numFmtId="165" fontId="9" fillId="4" borderId="2" applyAlignment="1" pivotButton="0" quotePrefix="0" xfId="0">
      <alignment horizontal="center" vertical="center"/>
    </xf>
    <xf numFmtId="0" fontId="6" fillId="0" borderId="0" pivotButton="0" quotePrefix="0" xfId="0"/>
    <xf numFmtId="0" fontId="10" fillId="0" borderId="0" applyAlignment="1" pivotButton="0" quotePrefix="0" xfId="0">
      <alignment horizontal="right"/>
    </xf>
    <xf numFmtId="0" fontId="10" fillId="0" borderId="0" pivotButton="0" quotePrefix="0" xfId="0"/>
    <xf numFmtId="0" fontId="11" fillId="2" borderId="0" applyAlignment="1" pivotButton="0" quotePrefix="0" xfId="0">
      <alignment horizontal="left" vertical="center" wrapText="1"/>
    </xf>
    <xf numFmtId="0" fontId="11" fillId="2" borderId="0" applyAlignment="1" pivotButton="0" quotePrefix="0" xfId="0">
      <alignment horizontal="right" vertical="center" wrapText="1"/>
    </xf>
    <xf numFmtId="0" fontId="8" fillId="0" borderId="3" applyAlignment="1" pivotButton="0" quotePrefix="0" xfId="0">
      <alignment horizontal="left" vertical="center"/>
    </xf>
    <xf numFmtId="166" fontId="12" fillId="0" borderId="3" applyAlignment="1" pivotButton="0" quotePrefix="0" xfId="0">
      <alignment horizontal="right" vertical="center"/>
    </xf>
    <xf numFmtId="169" fontId="5" fillId="0" borderId="3" applyAlignment="1" pivotButton="0" quotePrefix="0" xfId="0">
      <alignment horizontal="right" vertical="center"/>
    </xf>
    <xf numFmtId="166" fontId="13" fillId="4" borderId="1" applyAlignment="1" pivotButton="0" quotePrefix="0" xfId="0">
      <alignment horizontal="right" vertical="center"/>
    </xf>
    <xf numFmtId="0" fontId="13" fillId="0" borderId="3" applyAlignment="1" pivotButton="0" quotePrefix="0" xfId="0">
      <alignment horizontal="right" vertical="center"/>
    </xf>
    <xf numFmtId="168" fontId="12" fillId="0" borderId="3" applyAlignment="1" pivotButton="0" quotePrefix="0" xfId="0">
      <alignment horizontal="right" vertical="center"/>
    </xf>
    <xf numFmtId="170" fontId="5" fillId="0" borderId="3" applyAlignment="1" pivotButton="0" quotePrefix="0" xfId="0">
      <alignment horizontal="right" vertical="center"/>
    </xf>
    <xf numFmtId="168" fontId="13" fillId="4" borderId="1" applyAlignment="1" pivotButton="0" quotePrefix="0" xfId="0">
      <alignment horizontal="right" vertical="center"/>
    </xf>
    <xf numFmtId="3" fontId="12" fillId="0" borderId="3" applyAlignment="1" pivotButton="0" quotePrefix="0" xfId="0">
      <alignment horizontal="right" vertical="center"/>
    </xf>
    <xf numFmtId="3" fontId="13" fillId="4" borderId="1" applyAlignment="1" pivotButton="0" quotePrefix="0" xfId="0">
      <alignment horizontal="right" vertical="center"/>
    </xf>
    <xf numFmtId="167" fontId="12" fillId="0" borderId="3" applyAlignment="1" pivotButton="0" quotePrefix="0" xfId="0">
      <alignment horizontal="right" vertical="center"/>
    </xf>
    <xf numFmtId="167" fontId="13" fillId="4" borderId="1" applyAlignment="1" pivotButton="0" quotePrefix="0" xfId="0">
      <alignment horizontal="right" vertical="center"/>
    </xf>
    <xf numFmtId="0" fontId="14" fillId="0" borderId="0" pivotButton="0" quotePrefix="0" xfId="0"/>
    <xf numFmtId="0" fontId="9" fillId="0" borderId="0" pivotButton="0" quotePrefix="0" xfId="0"/>
    <xf numFmtId="171" fontId="15" fillId="0" borderId="0" applyAlignment="1" pivotButton="0" quotePrefix="0" xfId="0">
      <alignment horizontal="left"/>
    </xf>
    <xf numFmtId="0" fontId="11" fillId="3" borderId="0" applyAlignment="1" pivotButton="0" quotePrefix="0" xfId="0">
      <alignment horizontal="left" vertical="center" wrapText="1"/>
    </xf>
    <xf numFmtId="0" fontId="11" fillId="3" borderId="0" applyAlignment="1" pivotButton="0" quotePrefix="0" xfId="0">
      <alignment horizontal="right" vertical="center" wrapText="1"/>
    </xf>
    <xf numFmtId="166" fontId="16" fillId="0" borderId="3" applyAlignment="1" pivotButton="0" quotePrefix="0" xfId="0">
      <alignment horizontal="left" vertical="center"/>
    </xf>
    <xf numFmtId="166" fontId="16" fillId="0" borderId="3" applyAlignment="1" pivotButton="0" quotePrefix="0" xfId="0">
      <alignment horizontal="right" vertical="center"/>
    </xf>
    <xf numFmtId="168" fontId="16" fillId="0" borderId="3" applyAlignment="1" pivotButton="0" quotePrefix="0" xfId="0">
      <alignment horizontal="right" vertical="center"/>
    </xf>
    <xf numFmtId="3" fontId="16" fillId="0" borderId="3" applyAlignment="1" pivotButton="0" quotePrefix="0" xfId="0">
      <alignment horizontal="right" vertical="center"/>
    </xf>
    <xf numFmtId="0" fontId="17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right" vertical="center" wrapText="1"/>
    </xf>
    <xf numFmtId="165" fontId="4" fillId="4" borderId="1" applyAlignment="1" pivotButton="0" quotePrefix="0" xfId="0">
      <alignment horizontal="left"/>
    </xf>
    <xf numFmtId="166" fontId="4" fillId="4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167" fontId="5" fillId="5" borderId="1" applyAlignment="1" pivotButton="0" quotePrefix="0" xfId="0">
      <alignment horizontal="right"/>
    </xf>
    <xf numFmtId="168" fontId="5" fillId="5" borderId="1" applyAlignment="1" pivotButton="0" quotePrefix="0" xfId="0">
      <alignment horizontal="right"/>
    </xf>
    <xf numFmtId="0" fontId="18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9" fillId="0" borderId="4" applyAlignment="1" pivotButton="0" quotePrefix="0" xfId="0">
      <alignment vertical="top" wrapText="1"/>
    </xf>
    <xf numFmtId="0" fontId="17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Calibri"/>
        <b val="1"/>
        <color rgb="000F8A63"/>
      </font>
    </dxf>
    <dxf>
      <font>
        <name val="Calibri"/>
        <b val="1"/>
        <color rgb="00B35F00"/>
      </font>
      <fill>
        <patternFill patternType="solid">
          <fgColor rgb="00FBEFE0"/>
          <bgColor rgb="00FBEFE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Revenue vs costs, 2026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'Data'!B5</f>
            </strRef>
          </tx>
          <spPr>
            <a:solidFill>
              <a:srgbClr val="1DB584"/>
            </a:solidFill>
            <a:ln>
              <a:prstDash val="solid"/>
            </a:ln>
          </spPr>
          <cat>
            <numRef>
              <f>'Data'!$A$6:$A$17</f>
            </numRef>
          </cat>
          <val>
            <numRef>
              <f>'Data'!$B$6:$B$17</f>
            </numRef>
          </val>
        </ser>
        <ser>
          <idx val="1"/>
          <order val="1"/>
          <tx>
            <strRef>
              <f>'Data'!C5</f>
            </strRef>
          </tx>
          <spPr>
            <a:solidFill>
              <a:srgbClr val="14201B"/>
            </a:solidFill>
            <a:ln>
              <a:prstDash val="solid"/>
            </a:ln>
          </spPr>
          <cat>
            <numRef>
              <f>'Data'!$A$6:$A$17</f>
            </numRef>
          </cat>
          <val>
            <numRef>
              <f>'Data'!$C$6:$C$17</f>
            </numRef>
          </val>
        </ser>
        <gapWidth val="60"/>
        <axId val="10"/>
        <axId val="100"/>
      </barChart>
      <lineChart>
        <grouping val="standard"/>
        <ser>
          <idx val="2"/>
          <order val="2"/>
          <tx>
            <strRef>
              <f>'Data'!G5</f>
            </strRef>
          </tx>
          <spPr>
            <a:ln w="22225">
              <a:solidFill>
                <a:srgbClr val="6B7A73"/>
              </a:solidFill>
              <a:prstDash val="sysDash"/>
            </a:ln>
          </spPr>
          <marker>
            <symbol val="circle"/>
            <size val="5"/>
            <spPr>
              <a:solidFill>
                <a:srgbClr val="6B7A73"/>
              </a:solidFill>
              <a:ln>
                <a:solidFill>
                  <a:srgbClr val="6B7A73"/>
                </a:solidFill>
                <a:prstDash val="solid"/>
              </a:ln>
            </spPr>
          </marker>
          <cat>
            <numRef>
              <f>'Data'!$A$6:$A$17</f>
            </numRef>
          </cat>
          <val>
            <numRef>
              <f>'Data'!$G$6:$G$17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w="6350">
              <a:solidFill>
                <a:srgbClr val="D5DCD8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>
            <a:noFill/>
            <a:prstDash val="solid"/>
          </a:ln>
        </spPr>
        <crossAx val="10"/>
      </valAx>
      <valAx>
        <axId val="200"/>
        <scaling>
          <orientation val="minMax"/>
          <max val="0.5"/>
          <min val="0"/>
        </scaling>
        <delete val="0"/>
        <axPos val="l"/>
        <numFmt formatCode="0%" sourceLinked="0"/>
        <majorTickMark val="none"/>
        <minorTickMark val="none"/>
        <crossAx val="10"/>
        <crosses val="max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New customers by month, 2026</a:t>
            </a:r>
          </a:p>
        </rich>
      </tx>
    </title>
    <plotArea>
      <lineChart>
        <grouping val="standard"/>
        <ser>
          <idx val="0"/>
          <order val="0"/>
          <tx>
            <strRef>
              <f>'Data'!D5</f>
            </strRef>
          </tx>
          <spPr>
            <a:ln w="31750">
              <a:solidFill>
                <a:srgbClr val="1DB584"/>
              </a:solidFill>
              <a:prstDash val="solid"/>
            </a:ln>
          </spPr>
          <marker>
            <symbol val="circle"/>
            <size val="6"/>
            <spPr>
              <a:solidFill>
                <a:srgbClr val="1DB584"/>
              </a:solidFill>
              <a:ln>
                <a:solidFill>
                  <a:srgbClr val="1DB584"/>
                </a:solidFill>
                <a:prstDash val="solid"/>
              </a:ln>
            </spPr>
          </marker>
          <cat>
            <numRef>
              <f>'Data'!$A$6:$A$17</f>
            </numRef>
          </cat>
          <val>
            <numRef>
              <f>'Data'!$D$6:$D$17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>
          <spPr>
            <a:ln w="6350">
              <a:solidFill>
                <a:srgbClr val="D5DCD8"/>
              </a:solidFill>
              <a:prstDash val="solid"/>
            </a:ln>
          </spPr>
        </majorGridlines>
        <numFmt formatCode="#,##0" sourceLinked="0"/>
        <majorTickMark val="none"/>
        <minorTickMark val="none"/>
        <spPr>
          <a:ln>
            <a:noFill/>
            <a:prstDash val="solid"/>
          </a:ln>
        </spPr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8</col>
      <colOff>0</colOff>
      <row>2</row>
      <rowOff>0</rowOff>
    </from>
    <ext cx="6120000" cy="2951999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8</col>
      <colOff>0</colOff>
      <row>17</row>
      <rowOff>0</rowOff>
    </from>
    <ext cx="6120000" cy="2592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KPI" displayName="tblKPI" ref="A5:G17" headerRowCount="1">
  <autoFilter ref="A5:G17"/>
  <tableColumns count="7">
    <tableColumn id="1" name="Month"/>
    <tableColumn id="2" name="Revenue"/>
    <tableColumn id="3" name="Costs"/>
    <tableColumn id="4" name="New customers"/>
    <tableColumn id="5" name="Orders"/>
    <tableColumn id="6" name="Avg order value"/>
    <tableColumn id="7" name="Gross margin %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tabColor rgb="001DB584"/>
    <outlinePr summaryBelow="1" summaryRight="1"/>
    <pageSetUpPr fitToPage="1"/>
  </sheetPr>
  <dimension ref="B1:G19"/>
  <sheetViews>
    <sheetView showGridLines="0" tabSelected="1" zoomScale="100" workbookViewId="0">
      <selection activeCell="C4" sqref="C4"/>
    </sheetView>
  </sheetViews>
  <sheetFormatPr baseColWidth="8" defaultRowHeight="15"/>
  <cols>
    <col width="2.5" customWidth="1" min="1" max="1"/>
    <col width="24" customWidth="1" min="2" max="2"/>
    <col width="15" customWidth="1" min="3" max="3"/>
    <col width="16" customWidth="1" min="4" max="4"/>
    <col width="16" customWidth="1" min="5" max="5"/>
    <col width="14" customWidth="1" min="6" max="6"/>
    <col width="16" customWidth="1" min="7" max="7"/>
    <col width="3" customWidth="1" min="8" max="8"/>
  </cols>
  <sheetData>
    <row r="1" ht="30" customHeight="1">
      <c r="B1" s="1" t="inlineStr">
        <is>
          <t>Lindenfeld Garden Supply (fictional)</t>
        </is>
      </c>
    </row>
    <row r="2">
      <c r="B2" s="2" t="inlineStr">
        <is>
          <t>Monthly KPI dashboard · sample data</t>
        </is>
      </c>
    </row>
    <row r="4" ht="26" customHeight="1">
      <c r="B4" s="3" t="inlineStr">
        <is>
          <t>Month</t>
        </is>
      </c>
      <c r="C4" s="4" t="n">
        <v>46296</v>
      </c>
      <c r="D4" s="5" t="inlineStr">
        <is>
          <t>◄ pick a month from the list</t>
        </is>
      </c>
      <c r="F4" s="6" t="inlineStr">
        <is>
          <t>row #</t>
        </is>
      </c>
      <c r="G4" s="7">
        <f>IFERROR(MATCH($C$4,Data!$A$6:$A$17,0),1)</f>
        <v/>
      </c>
    </row>
    <row r="6" ht="28" customHeight="1">
      <c r="B6" s="8" t="inlineStr">
        <is>
          <t>KPI</t>
        </is>
      </c>
      <c r="C6" s="9" t="inlineStr">
        <is>
          <t>Selected month</t>
        </is>
      </c>
      <c r="D6" s="9" t="inlineStr">
        <is>
          <t>vs previous month</t>
        </is>
      </c>
      <c r="E6" s="9" t="inlineStr">
        <is>
          <t>vs YTD average</t>
        </is>
      </c>
      <c r="F6" s="9" t="inlineStr">
        <is>
          <t>Target</t>
        </is>
      </c>
      <c r="G6" s="9" t="inlineStr">
        <is>
          <t>Status</t>
        </is>
      </c>
    </row>
    <row r="7" ht="30" customHeight="1">
      <c r="B7" s="10" t="inlineStr">
        <is>
          <t>Revenue</t>
        </is>
      </c>
      <c r="C7" s="11">
        <f>INDEX(Data!B$6:B$17,$G$4)</f>
        <v/>
      </c>
      <c r="D7" s="12">
        <f>IF($G$4=1,"n/a",IFERROR(C7/INDEX(Data!B$6:B$17,$G$4-1)-1,"n/a"))</f>
        <v/>
      </c>
      <c r="E7" s="12">
        <f>IFERROR(C7/AVERAGE(INDEX(Data!B$6:B$17,1):INDEX(Data!B$6:B$17,$G$4))-1,"n/a")</f>
        <v/>
      </c>
      <c r="F7" s="13" t="n">
        <v>45000</v>
      </c>
      <c r="G7" s="14">
        <f>IF(F7="","",IF(C7&gt;=F7,"On target","Below target"))</f>
        <v/>
      </c>
    </row>
    <row r="8" ht="30" customHeight="1">
      <c r="B8" s="10" t="inlineStr">
        <is>
          <t>Costs</t>
        </is>
      </c>
      <c r="C8" s="11">
        <f>INDEX(Data!C$6:C$17,$G$4)</f>
        <v/>
      </c>
      <c r="D8" s="12">
        <f>IF($G$4=1,"n/a",IFERROR(C8/INDEX(Data!C$6:C$17,$G$4-1)-1,"n/a"))</f>
        <v/>
      </c>
      <c r="E8" s="12">
        <f>IFERROR(C8/AVERAGE(INDEX(Data!C$6:C$17,1):INDEX(Data!C$6:C$17,$G$4))-1,"n/a")</f>
        <v/>
      </c>
      <c r="F8" s="13" t="n">
        <v>31000</v>
      </c>
      <c r="G8" s="14">
        <f>IF(F8="","",IF(C8&lt;=F8,"Within budget","Over budget"))</f>
        <v/>
      </c>
    </row>
    <row r="9" ht="30" customHeight="1">
      <c r="B9" s="10" t="inlineStr">
        <is>
          <t>Gross margin %</t>
        </is>
      </c>
      <c r="C9" s="15">
        <f>INDEX(Data!G$6:G$17,$G$4)</f>
        <v/>
      </c>
      <c r="D9" s="16">
        <f>IF($G$4=1,"n/a",(C9-INDEX(Data!G$6:G$17,$G$4-1))*100)</f>
        <v/>
      </c>
      <c r="E9" s="16">
        <f>(C9-AVERAGE(INDEX(Data!G$6:G$17,1):INDEX(Data!G$6:G$17,$G$4)))*100</f>
        <v/>
      </c>
      <c r="F9" s="17" t="n">
        <v>0.32</v>
      </c>
      <c r="G9" s="14">
        <f>IF(F9="","",IF(C9&gt;=F9,"On target","Below target"))</f>
        <v/>
      </c>
    </row>
    <row r="10" ht="30" customHeight="1">
      <c r="B10" s="10" t="inlineStr">
        <is>
          <t>New customers</t>
        </is>
      </c>
      <c r="C10" s="18">
        <f>INDEX(Data!D$6:D$17,$G$4)</f>
        <v/>
      </c>
      <c r="D10" s="12">
        <f>IF($G$4=1,"n/a",IFERROR(C10/INDEX(Data!D$6:D$17,$G$4-1)-1,"n/a"))</f>
        <v/>
      </c>
      <c r="E10" s="12">
        <f>IFERROR(C10/AVERAGE(INDEX(Data!D$6:D$17,1):INDEX(Data!D$6:D$17,$G$4))-1,"n/a")</f>
        <v/>
      </c>
      <c r="F10" s="19" t="n">
        <v>250</v>
      </c>
      <c r="G10" s="14">
        <f>IF(F10="","",IF(C10&gt;=F10,"On target","Below target"))</f>
        <v/>
      </c>
    </row>
    <row r="11" ht="30" customHeight="1">
      <c r="B11" s="10" t="inlineStr">
        <is>
          <t>Orders</t>
        </is>
      </c>
      <c r="C11" s="18">
        <f>INDEX(Data!E$6:E$17,$G$4)</f>
        <v/>
      </c>
      <c r="D11" s="12">
        <f>IF($G$4=1,"n/a",IFERROR(C11/INDEX(Data!E$6:E$17,$G$4-1)-1,"n/a"))</f>
        <v/>
      </c>
      <c r="E11" s="12">
        <f>IFERROR(C11/AVERAGE(INDEX(Data!E$6:E$17,1):INDEX(Data!E$6:E$17,$G$4))-1,"n/a")</f>
        <v/>
      </c>
      <c r="F11" s="19" t="n">
        <v>800</v>
      </c>
      <c r="G11" s="14">
        <f>IF(F11="","",IF(C11&gt;=F11,"On target","Below target"))</f>
        <v/>
      </c>
    </row>
    <row r="12" ht="30" customHeight="1">
      <c r="B12" s="10" t="inlineStr">
        <is>
          <t>Avg order value</t>
        </is>
      </c>
      <c r="C12" s="20">
        <f>INDEX(Data!F$6:F$17,$G$4)</f>
        <v/>
      </c>
      <c r="D12" s="12">
        <f>IF($G$4=1,"n/a",IFERROR(C12/INDEX(Data!F$6:F$17,$G$4-1)-1,"n/a"))</f>
        <v/>
      </c>
      <c r="E12" s="12">
        <f>IFERROR(C12/AVERAGE(INDEX(Data!F$6:F$17,1):INDEX(Data!F$6:F$17,$G$4))-1,"n/a")</f>
        <v/>
      </c>
      <c r="F12" s="21" t="n">
        <v>56</v>
      </c>
      <c r="G12" s="14">
        <f>IF(F12="","",IF(C12&gt;=F12,"On target","Below target"))</f>
        <v/>
      </c>
    </row>
    <row r="13">
      <c r="B13" s="22" t="inlineStr">
        <is>
          <t>Targets (mint cells) are editable. Costs are a ceiling; everything else is a floor.</t>
        </is>
      </c>
    </row>
    <row r="15">
      <c r="B15" s="23" t="inlineStr">
        <is>
          <t>Year to date</t>
        </is>
      </c>
      <c r="C15" s="24">
        <f>$C$4</f>
        <v/>
      </c>
    </row>
    <row r="16" ht="26" customHeight="1">
      <c r="B16" s="25" t="inlineStr">
        <is>
          <t>Revenue</t>
        </is>
      </c>
      <c r="C16" s="26" t="inlineStr">
        <is>
          <t>Costs</t>
        </is>
      </c>
      <c r="D16" s="26" t="inlineStr">
        <is>
          <t>Gross profit</t>
        </is>
      </c>
      <c r="E16" s="26" t="inlineStr">
        <is>
          <t>Gross margin %</t>
        </is>
      </c>
      <c r="F16" s="26" t="inlineStr">
        <is>
          <t>New customers</t>
        </is>
      </c>
      <c r="G16" s="26" t="inlineStr">
        <is>
          <t>Orders</t>
        </is>
      </c>
    </row>
    <row r="17" ht="30" customHeight="1">
      <c r="B17" s="27">
        <f>SUM(INDEX(Data!B$6:B$17,1):INDEX(Data!B$6:B$17,$G$4))</f>
        <v/>
      </c>
      <c r="C17" s="28">
        <f>SUM(INDEX(Data!C$6:C$17,1):INDEX(Data!C$6:C$17,$G$4))</f>
        <v/>
      </c>
      <c r="D17" s="28">
        <f>B17-C17</f>
        <v/>
      </c>
      <c r="E17" s="29">
        <f>IFERROR(D17/B17,0)</f>
        <v/>
      </c>
      <c r="F17" s="30">
        <f>SUM(INDEX(Data!D$6:D$17,1):INDEX(Data!D$6:D$17,$G$4))</f>
        <v/>
      </c>
      <c r="G17" s="30">
        <f>SUM(INDEX(Data!E$6:E$17,1):INDEX(Data!E$6:E$17,$G$4))</f>
        <v/>
      </c>
    </row>
    <row r="19">
      <c r="B19" s="31" t="inlineStr">
        <is>
          <t>Sample workbook from PixelMint Lab · pixelmintlab.com · fictional data</t>
        </is>
      </c>
    </row>
  </sheetData>
  <conditionalFormatting sqref="G7:G12">
    <cfRule type="expression" priority="1" dxfId="0">
      <formula>OR($G7="On target",$G7="Within budget")</formula>
    </cfRule>
    <cfRule type="expression" priority="2" dxfId="1">
      <formula>OR($G7="Below target",$G7="Over budget")</formula>
    </cfRule>
  </conditionalFormatting>
  <dataValidations count="1">
    <dataValidation sqref="C4" showDropDown="0" showInputMessage="0" showErrorMessage="1" allowBlank="0" errorTitle="Pick a month" error="Choose one of the months from the list." type="list">
      <formula1>=Data!$A$6:$A$17</formula1>
    </dataValidation>
  </dataValidations>
  <printOptions horizontalCentered="1"/>
  <pageMargins left="0.4" right="0.4" top="0.5" bottom="0.5" header="0.5" footer="0.5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4201B"/>
    <outlinePr summaryBelow="1" summaryRight="1"/>
    <pageSetUpPr fitToPage="1"/>
  </sheetPr>
  <dimension ref="A1:G19"/>
  <sheetViews>
    <sheetView showGridLines="0" tabSelected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2" customWidth="1" min="5" max="5"/>
    <col width="16" customWidth="1" min="6" max="6"/>
    <col width="16" customWidth="1" min="7" max="7"/>
  </cols>
  <sheetData>
    <row r="1">
      <c r="A1" s="32" t="inlineStr">
        <is>
          <t>Lindenfeld Garden Supply (fictional) · monthly KPIs 2026</t>
        </is>
      </c>
    </row>
    <row r="2">
      <c r="A2" s="33" t="inlineStr">
        <is>
          <t>Sample data, fictional. Paste your own monthly figures over the mint-shaded columns.</t>
        </is>
      </c>
    </row>
    <row r="3">
      <c r="A3" s="33" t="inlineStr">
        <is>
          <t>Grey columns are formulas. Leave them alone; they follow your figures.</t>
        </is>
      </c>
    </row>
    <row r="5" ht="30" customHeight="1">
      <c r="A5" s="34" t="inlineStr">
        <is>
          <t>Month</t>
        </is>
      </c>
      <c r="B5" s="35" t="inlineStr">
        <is>
          <t>Revenue</t>
        </is>
      </c>
      <c r="C5" s="35" t="inlineStr">
        <is>
          <t>Costs</t>
        </is>
      </c>
      <c r="D5" s="35" t="inlineStr">
        <is>
          <t>New customers</t>
        </is>
      </c>
      <c r="E5" s="35" t="inlineStr">
        <is>
          <t>Orders</t>
        </is>
      </c>
      <c r="F5" s="36" t="inlineStr">
        <is>
          <t>Avg order value</t>
        </is>
      </c>
      <c r="G5" s="36" t="inlineStr">
        <is>
          <t>Gross margin %</t>
        </is>
      </c>
    </row>
    <row r="6" ht="20" customHeight="1">
      <c r="A6" s="37" t="n">
        <v>46023</v>
      </c>
      <c r="B6" s="38" t="n">
        <v>21400</v>
      </c>
      <c r="C6" s="38" t="n">
        <v>16200</v>
      </c>
      <c r="D6" s="39" t="n">
        <v>118</v>
      </c>
      <c r="E6" s="39" t="n">
        <v>372</v>
      </c>
      <c r="F6" s="40">
        <f>IFERROR(B6/E6,0)</f>
        <v/>
      </c>
      <c r="G6" s="41">
        <f>IFERROR((B6-C6)/B6,0)</f>
        <v/>
      </c>
    </row>
    <row r="7" ht="20" customHeight="1">
      <c r="A7" s="37" t="n">
        <v>46054</v>
      </c>
      <c r="B7" s="38" t="n">
        <v>24800</v>
      </c>
      <c r="C7" s="38" t="n">
        <v>18100</v>
      </c>
      <c r="D7" s="39" t="n">
        <v>134</v>
      </c>
      <c r="E7" s="39" t="n">
        <v>421</v>
      </c>
      <c r="F7" s="40">
        <f>IFERROR(B7/E7,0)</f>
        <v/>
      </c>
      <c r="G7" s="41">
        <f>IFERROR((B7-C7)/B7,0)</f>
        <v/>
      </c>
    </row>
    <row r="8" ht="20" customHeight="1">
      <c r="A8" s="37" t="n">
        <v>46082</v>
      </c>
      <c r="B8" s="38" t="n">
        <v>41200</v>
      </c>
      <c r="C8" s="38" t="n">
        <v>28300</v>
      </c>
      <c r="D8" s="39" t="n">
        <v>236</v>
      </c>
      <c r="E8" s="39" t="n">
        <v>689</v>
      </c>
      <c r="F8" s="40">
        <f>IFERROR(B8/E8,0)</f>
        <v/>
      </c>
      <c r="G8" s="41">
        <f>IFERROR((B8-C8)/B8,0)</f>
        <v/>
      </c>
    </row>
    <row r="9" ht="20" customHeight="1">
      <c r="A9" s="37" t="n">
        <v>46113</v>
      </c>
      <c r="B9" s="38" t="n">
        <v>58600</v>
      </c>
      <c r="C9" s="38" t="n">
        <v>39800</v>
      </c>
      <c r="D9" s="39" t="n">
        <v>342</v>
      </c>
      <c r="E9" s="39" t="n">
        <v>934</v>
      </c>
      <c r="F9" s="40">
        <f>IFERROR(B9/E9,0)</f>
        <v/>
      </c>
      <c r="G9" s="41">
        <f>IFERROR((B9-C9)/B9,0)</f>
        <v/>
      </c>
    </row>
    <row r="10" ht="20" customHeight="1">
      <c r="A10" s="37" t="n">
        <v>46143</v>
      </c>
      <c r="B10" s="38" t="n">
        <v>66900</v>
      </c>
      <c r="C10" s="38" t="n">
        <v>44600</v>
      </c>
      <c r="D10" s="39" t="n">
        <v>391</v>
      </c>
      <c r="E10" s="39" t="n">
        <v>1052</v>
      </c>
      <c r="F10" s="40">
        <f>IFERROR(B10/E10,0)</f>
        <v/>
      </c>
      <c r="G10" s="41">
        <f>IFERROR((B10-C10)/B10,0)</f>
        <v/>
      </c>
    </row>
    <row r="11" ht="20" customHeight="1">
      <c r="A11" s="37" t="n">
        <v>46174</v>
      </c>
      <c r="B11" s="38" t="n">
        <v>61300</v>
      </c>
      <c r="C11" s="38" t="n">
        <v>41700</v>
      </c>
      <c r="D11" s="39" t="n">
        <v>355</v>
      </c>
      <c r="E11" s="39" t="n">
        <v>981</v>
      </c>
      <c r="F11" s="40">
        <f>IFERROR(B11/E11,0)</f>
        <v/>
      </c>
      <c r="G11" s="41">
        <f>IFERROR((B11-C11)/B11,0)</f>
        <v/>
      </c>
    </row>
    <row r="12" ht="20" customHeight="1">
      <c r="A12" s="37" t="n">
        <v>46204</v>
      </c>
      <c r="B12" s="38" t="n">
        <v>47800</v>
      </c>
      <c r="C12" s="38" t="n">
        <v>33400</v>
      </c>
      <c r="D12" s="39" t="n">
        <v>264</v>
      </c>
      <c r="E12" s="39" t="n">
        <v>802</v>
      </c>
      <c r="F12" s="40">
        <f>IFERROR(B12/E12,0)</f>
        <v/>
      </c>
      <c r="G12" s="41">
        <f>IFERROR((B12-C12)/B12,0)</f>
        <v/>
      </c>
    </row>
    <row r="13" ht="20" customHeight="1">
      <c r="A13" s="37" t="n">
        <v>46235</v>
      </c>
      <c r="B13" s="38" t="n">
        <v>42500</v>
      </c>
      <c r="C13" s="38" t="n">
        <v>29900</v>
      </c>
      <c r="D13" s="39" t="n">
        <v>231</v>
      </c>
      <c r="E13" s="39" t="n">
        <v>745</v>
      </c>
      <c r="F13" s="40">
        <f>IFERROR(B13/E13,0)</f>
        <v/>
      </c>
      <c r="G13" s="41">
        <f>IFERROR((B13-C13)/B13,0)</f>
        <v/>
      </c>
    </row>
    <row r="14" ht="20" customHeight="1">
      <c r="A14" s="37" t="n">
        <v>46266</v>
      </c>
      <c r="B14" s="38" t="n">
        <v>46200</v>
      </c>
      <c r="C14" s="38" t="n">
        <v>31600</v>
      </c>
      <c r="D14" s="39" t="n">
        <v>258</v>
      </c>
      <c r="E14" s="39" t="n">
        <v>801</v>
      </c>
      <c r="F14" s="40">
        <f>IFERROR(B14/E14,0)</f>
        <v/>
      </c>
      <c r="G14" s="41">
        <f>IFERROR((B14-C14)/B14,0)</f>
        <v/>
      </c>
    </row>
    <row r="15" ht="20" customHeight="1">
      <c r="A15" s="37" t="n">
        <v>46296</v>
      </c>
      <c r="B15" s="38" t="n">
        <v>44100</v>
      </c>
      <c r="C15" s="38" t="n">
        <v>29900</v>
      </c>
      <c r="D15" s="39" t="n">
        <v>247</v>
      </c>
      <c r="E15" s="39" t="n">
        <v>759</v>
      </c>
      <c r="F15" s="40">
        <f>IFERROR(B15/E15,0)</f>
        <v/>
      </c>
      <c r="G15" s="41">
        <f>IFERROR((B15-C15)/B15,0)</f>
        <v/>
      </c>
    </row>
    <row r="16" ht="20" customHeight="1">
      <c r="A16" s="37" t="n">
        <v>46327</v>
      </c>
      <c r="B16" s="38" t="n">
        <v>37900</v>
      </c>
      <c r="C16" s="38" t="n">
        <v>27300</v>
      </c>
      <c r="D16" s="39" t="n">
        <v>201</v>
      </c>
      <c r="E16" s="39" t="n">
        <v>668</v>
      </c>
      <c r="F16" s="40">
        <f>IFERROR(B16/E16,0)</f>
        <v/>
      </c>
      <c r="G16" s="41">
        <f>IFERROR((B16-C16)/B16,0)</f>
        <v/>
      </c>
    </row>
    <row r="17" ht="20" customHeight="1">
      <c r="A17" s="37" t="n">
        <v>46357</v>
      </c>
      <c r="B17" s="38" t="n">
        <v>39800</v>
      </c>
      <c r="C17" s="38" t="n">
        <v>29100</v>
      </c>
      <c r="D17" s="39" t="n">
        <v>226</v>
      </c>
      <c r="E17" s="39" t="n">
        <v>702</v>
      </c>
      <c r="F17" s="40">
        <f>IFERROR(B17/E17,0)</f>
        <v/>
      </c>
      <c r="G17" s="41">
        <f>IFERROR((B17-C17)/B17,0)</f>
        <v/>
      </c>
    </row>
    <row r="19">
      <c r="A19" s="5" t="inlineStr">
        <is>
          <t>The Dashboard reads rows 6 to 17 (12 months). Keep exactly 12 rows, oldest at the top.</t>
        </is>
      </c>
    </row>
  </sheetData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6B7A73"/>
    <outlinePr summaryBelow="1" summaryRight="1"/>
    <pageSetUpPr/>
  </sheetPr>
  <dimension ref="B2:B23"/>
  <sheetViews>
    <sheetView showGridLines="0" tabSelected="0" workbookViewId="0">
      <selection activeCell="A1" sqref="A1"/>
    </sheetView>
  </sheetViews>
  <sheetFormatPr baseColWidth="8" defaultRowHeight="15"/>
  <cols>
    <col width="2.5" customWidth="1" min="1" max="1"/>
    <col width="100" customWidth="1" min="2" max="2"/>
  </cols>
  <sheetData>
    <row r="2" ht="34" customHeight="1">
      <c r="B2" s="42" t="inlineStr">
        <is>
          <t>PixelMint Lab · KPI Starter Lite</t>
        </is>
      </c>
    </row>
    <row r="3" ht="36" customHeight="1">
      <c r="B3" s="43" t="inlineStr">
        <is>
          <t>A free sample dashboard. One year of monthly figures in, six KPIs, two charts and a year-to-date summary out. No macros, no add-ins, no links to other files.</t>
        </is>
      </c>
    </row>
    <row r="4" ht="8" customHeight="1">
      <c r="B4" s="43" t="inlineStr"/>
    </row>
    <row r="5" ht="22" customHeight="1">
      <c r="B5" s="44" t="inlineStr">
        <is>
          <t>Plug in your own data (3 steps)</t>
        </is>
      </c>
    </row>
    <row r="6" ht="52" customHeight="1">
      <c r="B6" s="43" t="inlineStr">
        <is>
          <t>1.  Open the Data tab. Paste your 12 months and figures over the mint-shaded columns (Month, Revenue, Costs, New customers, Orders). First-of-month dates, oldest at the top. The grey columns are formulas; leave them.</t>
        </is>
      </c>
    </row>
    <row r="7" ht="36" customHeight="1">
      <c r="B7" s="43" t="inlineStr">
        <is>
          <t>2.  On the Dashboard, type your own targets into the mint cells in the Target column. Costs are treated as a ceiling, everything else as a floor.</t>
        </is>
      </c>
    </row>
    <row r="8" ht="36" customHeight="1">
      <c r="B8" s="43" t="inlineStr">
        <is>
          <t>3.  Pick a month in the cell next to "Month". The six readouts, the changes and the year-to-date strip all update. The charts always show the full year.</t>
        </is>
      </c>
    </row>
    <row r="9" ht="8" customHeight="1">
      <c r="B9" s="43" t="inlineStr"/>
    </row>
    <row r="10" ht="22" customHeight="1">
      <c r="B10" s="44" t="inlineStr">
        <is>
          <t>What the full version adds</t>
        </is>
      </c>
    </row>
    <row r="11" ht="36" customHeight="1">
      <c r="B11" s="43" t="inlineStr">
        <is>
          <t>The full KPI Starter adds more KPIs, a quarterly view and a 24-month history. This Lite sample stays on one year and six numbers on purpose.</t>
        </is>
      </c>
    </row>
    <row r="12" ht="8" customHeight="1">
      <c r="B12" s="43" t="inlineStr"/>
    </row>
    <row r="13" ht="22" customHeight="1">
      <c r="B13" s="44" t="inlineStr">
        <is>
          <t>Good to know</t>
        </is>
      </c>
    </row>
    <row r="14" ht="36" customHeight="1">
      <c r="B14" s="43" t="inlineStr">
        <is>
          <t>•  Works in Excel 2019, 2021 and Microsoft 365 on Windows, and Excel for Mac. It uses only INDEX, MATCH, SUM, AVERAGE, IF, and IFERROR.</t>
        </is>
      </c>
    </row>
    <row r="15" ht="36" customHeight="1">
      <c r="B15" s="43" t="inlineStr">
        <is>
          <t>•  Excel for the web and Google Sheets open it too. The Excel Table and the combo chart may look slightly different there, and some conditional formatting can be simplified.</t>
        </is>
      </c>
    </row>
    <row r="16" ht="20" customHeight="1">
      <c r="B16" s="43" t="inlineStr">
        <is>
          <t>•  The sample company, Lindenfeld Garden Supply, and every number in it are fictional.</t>
        </is>
      </c>
    </row>
    <row r="17" ht="20" customHeight="1">
      <c r="B17" s="43" t="inlineStr">
        <is>
          <t>•  The Dashboard prints on one landscape A4 page.</t>
        </is>
      </c>
    </row>
    <row r="18" ht="8" customHeight="1">
      <c r="B18" s="43" t="inlineStr"/>
    </row>
    <row r="19" ht="22" customHeight="1">
      <c r="B19" s="44" t="inlineStr">
        <is>
          <t>Licence</t>
        </is>
      </c>
    </row>
    <row r="20" ht="20" customHeight="1">
      <c r="B20" s="43" t="inlineStr">
        <is>
          <t>Free sample. Use it in your own work; please don't resell or re-upload the file.</t>
        </is>
      </c>
    </row>
    <row r="21" ht="8" customHeight="1">
      <c r="B21" s="43" t="inlineStr"/>
    </row>
    <row r="22">
      <c r="B22" s="45" t="inlineStr">
        <is>
          <t>PixelMint Lab · pixelmintlab.com · a trade name of Prime Digital Labs, Aubenas, France</t>
        </is>
      </c>
    </row>
    <row r="23">
      <c r="B23" s="45" t="inlineStr">
        <is>
          <t>Microsoft and Excel are trademarks of the Microsoft group of companies. PixelMint Lab is not affiliated with Microsoft.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PixelMint Lab</dc:creator>
  <dc:title>PixelMint Lab - KPI Starter Lite (free sample)</dc:title>
  <dc:description>Free sample. Fictional data.</dc:description>
  <dc:subject>Monthly KPI dashboard sample (fictional data)</dc:subject>
  <dcterms:created xsi:type="dcterms:W3CDTF">2026-10-28T09:47:23Z</dcterms:created>
  <dcterms:modified xsi:type="dcterms:W3CDTF">2026-10-28T09:47:23Z</dcterms:modified>
  <cp:lastModifiedBy>PixelMint Lab</cp:lastModifiedBy>
  <cp:keywords>KPI, dashboard, Excel, sample</cp:keywords>
</cp:coreProperties>
</file>